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2025\ECUADOR\2001\CIUDADES\TAMAÑO\"/>
    </mc:Choice>
  </mc:AlternateContent>
  <bookViews>
    <workbookView xWindow="480" yWindow="132" windowWidth="19980" windowHeight="12660"/>
  </bookViews>
  <sheets>
    <sheet name="EC01CTMB" sheetId="1" r:id="rId1"/>
  </sheets>
  <calcPr calcId="162913"/>
</workbook>
</file>

<file path=xl/calcChain.xml><?xml version="1.0" encoding="utf-8"?>
<calcChain xmlns="http://schemas.openxmlformats.org/spreadsheetml/2006/main">
  <c r="G22" i="1" l="1"/>
  <c r="K29" i="1"/>
  <c r="Q29" i="1" s="1"/>
  <c r="I29" i="1"/>
  <c r="N29" i="1" s="1"/>
  <c r="K28" i="1"/>
  <c r="Q28" i="1" s="1"/>
  <c r="I28" i="1"/>
  <c r="N28" i="1" s="1"/>
  <c r="K27" i="1"/>
  <c r="Q27" i="1" s="1"/>
  <c r="I27" i="1"/>
  <c r="N27" i="1" s="1"/>
  <c r="K26" i="1"/>
  <c r="Q26" i="1" s="1"/>
  <c r="I26" i="1"/>
  <c r="N26" i="1" s="1"/>
  <c r="K25" i="1"/>
  <c r="Q25" i="1" s="1"/>
  <c r="I25" i="1"/>
  <c r="N25" i="1" s="1"/>
  <c r="K24" i="1"/>
  <c r="Q24" i="1" s="1"/>
  <c r="I24" i="1"/>
  <c r="N24" i="1" s="1"/>
  <c r="K22" i="1"/>
  <c r="Q22" i="1" s="1"/>
  <c r="I22" i="1"/>
  <c r="P22" i="1" s="1"/>
  <c r="R22" i="1" l="1"/>
  <c r="N22" i="1"/>
  <c r="M22" i="1"/>
  <c r="M24" i="1"/>
  <c r="T24" i="1" s="1"/>
  <c r="P24" i="1"/>
  <c r="R24" i="1" s="1"/>
  <c r="M25" i="1"/>
  <c r="T25" i="1" s="1"/>
  <c r="P25" i="1"/>
  <c r="R25" i="1" s="1"/>
  <c r="M26" i="1"/>
  <c r="T26" i="1" s="1"/>
  <c r="P26" i="1"/>
  <c r="R26" i="1" s="1"/>
  <c r="M27" i="1"/>
  <c r="T27" i="1" s="1"/>
  <c r="P27" i="1"/>
  <c r="R27" i="1" s="1"/>
  <c r="M28" i="1"/>
  <c r="T28" i="1" s="1"/>
  <c r="P28" i="1"/>
  <c r="R28" i="1" s="1"/>
  <c r="M29" i="1"/>
  <c r="T29" i="1" s="1"/>
  <c r="P29" i="1"/>
  <c r="R29" i="1" s="1"/>
  <c r="T22" i="1" l="1"/>
</calcChain>
</file>

<file path=xl/sharedStrings.xml><?xml version="1.0" encoding="utf-8"?>
<sst xmlns="http://schemas.openxmlformats.org/spreadsheetml/2006/main" count="45" uniqueCount="28">
  <si>
    <t>Total</t>
  </si>
  <si>
    <t>Matriz Básica Ciudades por categorías de Tamaño</t>
  </si>
  <si>
    <t>Ciudad de residencia habitual  (por tamaño)</t>
  </si>
  <si>
    <t>Ciudad de residencia anterior (por tamaño)</t>
  </si>
  <si>
    <t>Otros</t>
  </si>
  <si>
    <t>1 MILLON O MAS</t>
  </si>
  <si>
    <t>100.000-499.999</t>
  </si>
  <si>
    <t>50.000-99.999</t>
  </si>
  <si>
    <t>20.000-49.999</t>
  </si>
  <si>
    <t>Menos de 20.000</t>
  </si>
  <si>
    <t>Fuente: CELADE, Proyecto MIALC. Procesado con REDATAM 7. Diciembre 2025</t>
  </si>
  <si>
    <t>Para mayor información visita:  https://www.cepal.org/es/temas/redatam</t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</si>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</sst>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#\ ###\ ###\ ###\ ##0"/>
  </numFmts>
  <fonts count="6" x14ac:knownFonts="1">
    <font>
      <sz val="10"/>
      <name val="Arial"/>
    </font>
    <font>
      <sz val="9"/>
      <color rgb="FF000000"/>
      <name val="Arial"/>
    </font>
    <font>
      <b/>
      <sz val="8.4"/>
      <color rgb="FF000000"/>
      <name val="Tahoma"/>
    </font>
    <font>
      <sz val="8.4"/>
      <color rgb="FF000000"/>
      <name val="Tahoma"/>
    </font>
    <font>
      <sz val="9"/>
      <color rgb="FF000000"/>
      <name val="Arial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2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72" fontId="3" fillId="0" borderId="2" xfId="0" applyNumberFormat="1" applyFont="1" applyBorder="1" applyAlignment="1">
      <alignment horizontal="right" vertical="top" wrapText="1"/>
    </xf>
    <xf numFmtId="0" fontId="2" fillId="2" borderId="2" xfId="0" applyFont="1" applyFill="1" applyBorder="1" applyAlignment="1">
      <alignment horizontal="left" vertical="top" wrapText="1"/>
    </xf>
    <xf numFmtId="172" fontId="3" fillId="2" borderId="2" xfId="0" applyNumberFormat="1" applyFont="1" applyFill="1" applyBorder="1" applyAlignment="1">
      <alignment horizontal="right" vertical="top" wrapText="1"/>
    </xf>
    <xf numFmtId="172" fontId="3" fillId="0" borderId="0" xfId="0" applyNumberFormat="1" applyFont="1" applyAlignment="1">
      <alignment horizontal="right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4" fillId="0" borderId="4" xfId="0" applyFont="1" applyBorder="1" applyAlignment="1">
      <alignment vertical="top"/>
    </xf>
    <xf numFmtId="0" fontId="5" fillId="0" borderId="0" xfId="1"/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72" fontId="3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pal.org/es/temas/redat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30"/>
  <sheetViews>
    <sheetView showGridLines="0" tabSelected="1" topLeftCell="A16" workbookViewId="0">
      <selection activeCell="G33" sqref="G33"/>
    </sheetView>
  </sheetViews>
  <sheetFormatPr defaultColWidth="9.109375" defaultRowHeight="13.2" x14ac:dyDescent="0.25"/>
  <cols>
    <col min="1" max="1" width="1.44140625" customWidth="1"/>
    <col min="2" max="2" width="35.109375" bestFit="1" customWidth="1"/>
    <col min="3" max="3" width="11.44140625" customWidth="1"/>
    <col min="4" max="4" width="18.109375" customWidth="1"/>
    <col min="5" max="5" width="19" customWidth="1"/>
    <col min="6" max="7" width="16.6640625" customWidth="1"/>
    <col min="8" max="8" width="18.5546875" customWidth="1"/>
    <col min="9" max="9" width="12.5546875" customWidth="1"/>
    <col min="10" max="15" width="9.109375" customWidth="1"/>
  </cols>
  <sheetData>
    <row r="1" spans="1:16" ht="15.6" customHeight="1" x14ac:dyDescent="0.25">
      <c r="A1" s="3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</row>
    <row r="2" spans="1:16" ht="15.6" customHeight="1" x14ac:dyDescent="0.25">
      <c r="A2" s="3"/>
      <c r="B2" s="16" t="s">
        <v>1</v>
      </c>
      <c r="C2" s="17"/>
      <c r="D2" s="17"/>
      <c r="E2" s="17"/>
      <c r="F2" s="17"/>
      <c r="G2" s="17"/>
      <c r="H2" s="17"/>
      <c r="I2" s="18"/>
      <c r="J2" s="3"/>
      <c r="K2" s="3"/>
      <c r="L2" s="3"/>
      <c r="M2" s="3"/>
      <c r="N2" s="3"/>
      <c r="O2" s="3"/>
    </row>
    <row r="3" spans="1:16" ht="29.7" customHeight="1" x14ac:dyDescent="0.25">
      <c r="A3" s="4"/>
      <c r="B3" s="2" t="s">
        <v>2</v>
      </c>
      <c r="C3" s="2" t="s">
        <v>3</v>
      </c>
      <c r="D3" s="1"/>
      <c r="E3" s="1"/>
      <c r="F3" s="1"/>
      <c r="G3" s="1"/>
      <c r="H3" s="1"/>
      <c r="I3" s="1"/>
      <c r="J3" s="6"/>
      <c r="K3" s="7"/>
      <c r="L3" s="7"/>
      <c r="M3" s="7"/>
      <c r="N3" s="7"/>
      <c r="O3" s="7"/>
    </row>
    <row r="4" spans="1:16" ht="15.6" customHeight="1" x14ac:dyDescent="0.25">
      <c r="A4" s="4"/>
      <c r="B4" s="1"/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9" t="s">
        <v>0</v>
      </c>
      <c r="J4" s="10"/>
      <c r="K4" s="3"/>
      <c r="L4" s="3"/>
      <c r="M4" s="3"/>
      <c r="N4" s="3"/>
      <c r="O4" s="3"/>
    </row>
    <row r="5" spans="1:16" ht="15.6" customHeight="1" x14ac:dyDescent="0.25">
      <c r="A5" s="11"/>
      <c r="B5" s="5" t="s">
        <v>4</v>
      </c>
      <c r="C5" s="12">
        <v>2983683</v>
      </c>
      <c r="D5" s="12">
        <v>37991</v>
      </c>
      <c r="E5" s="12">
        <v>41891</v>
      </c>
      <c r="F5" s="12">
        <v>8432</v>
      </c>
      <c r="G5" s="12">
        <v>35963</v>
      </c>
      <c r="H5" s="12">
        <v>11693</v>
      </c>
      <c r="I5" s="12">
        <v>3119653</v>
      </c>
      <c r="J5" s="10"/>
      <c r="K5" s="3"/>
      <c r="L5" s="3"/>
      <c r="M5" s="3"/>
      <c r="N5" s="3"/>
      <c r="O5" s="3"/>
    </row>
    <row r="6" spans="1:16" ht="15.6" customHeight="1" x14ac:dyDescent="0.25">
      <c r="A6" s="11"/>
      <c r="B6" s="5" t="s">
        <v>5</v>
      </c>
      <c r="C6" s="12">
        <v>84772</v>
      </c>
      <c r="D6" s="12">
        <v>3535752</v>
      </c>
      <c r="E6" s="12">
        <v>69017</v>
      </c>
      <c r="F6" s="12">
        <v>16747</v>
      </c>
      <c r="G6" s="12">
        <v>48549</v>
      </c>
      <c r="H6" s="12">
        <v>12599</v>
      </c>
      <c r="I6" s="12">
        <v>3767436</v>
      </c>
      <c r="J6" s="10"/>
      <c r="K6" s="3"/>
      <c r="L6" s="3"/>
      <c r="M6" s="3"/>
      <c r="N6" s="3"/>
      <c r="O6" s="3"/>
    </row>
    <row r="7" spans="1:16" ht="15.6" customHeight="1" x14ac:dyDescent="0.25">
      <c r="A7" s="11"/>
      <c r="B7" s="5" t="s">
        <v>6</v>
      </c>
      <c r="C7" s="12">
        <v>66478</v>
      </c>
      <c r="D7" s="12">
        <v>40683</v>
      </c>
      <c r="E7" s="12">
        <v>2043735</v>
      </c>
      <c r="F7" s="12">
        <v>7256</v>
      </c>
      <c r="G7" s="12">
        <v>31542</v>
      </c>
      <c r="H7" s="12">
        <v>9127</v>
      </c>
      <c r="I7" s="12">
        <v>2198821</v>
      </c>
      <c r="J7" s="10"/>
      <c r="K7" s="3"/>
      <c r="L7" s="3"/>
      <c r="M7" s="3"/>
      <c r="N7" s="3"/>
      <c r="O7" s="3"/>
    </row>
    <row r="8" spans="1:16" ht="15.6" customHeight="1" x14ac:dyDescent="0.25">
      <c r="A8" s="11"/>
      <c r="B8" s="5" t="s">
        <v>7</v>
      </c>
      <c r="C8" s="12">
        <v>6824</v>
      </c>
      <c r="D8" s="12">
        <v>5455</v>
      </c>
      <c r="E8" s="12">
        <v>3374</v>
      </c>
      <c r="F8" s="12">
        <v>256893</v>
      </c>
      <c r="G8" s="12">
        <v>1753</v>
      </c>
      <c r="H8" s="12">
        <v>974</v>
      </c>
      <c r="I8" s="12">
        <v>275273</v>
      </c>
      <c r="J8" s="10"/>
      <c r="K8" s="3"/>
      <c r="L8" s="3"/>
      <c r="M8" s="3"/>
      <c r="N8" s="3"/>
      <c r="O8" s="3"/>
    </row>
    <row r="9" spans="1:16" ht="15.6" customHeight="1" x14ac:dyDescent="0.25">
      <c r="A9" s="11"/>
      <c r="B9" s="5" t="s">
        <v>8</v>
      </c>
      <c r="C9" s="12">
        <v>31363</v>
      </c>
      <c r="D9" s="12">
        <v>18906</v>
      </c>
      <c r="E9" s="12">
        <v>20504</v>
      </c>
      <c r="F9" s="12">
        <v>3198</v>
      </c>
      <c r="G9" s="12">
        <v>936891</v>
      </c>
      <c r="H9" s="12">
        <v>5135</v>
      </c>
      <c r="I9" s="12">
        <v>1015997</v>
      </c>
      <c r="J9" s="10"/>
      <c r="K9" s="3"/>
      <c r="L9" s="3"/>
      <c r="M9" s="3"/>
      <c r="N9" s="3"/>
      <c r="O9" s="3"/>
    </row>
    <row r="10" spans="1:16" ht="15.6" customHeight="1" x14ac:dyDescent="0.25">
      <c r="A10" s="11"/>
      <c r="B10" s="5" t="s">
        <v>9</v>
      </c>
      <c r="C10" s="12">
        <v>16046</v>
      </c>
      <c r="D10" s="12">
        <v>8154</v>
      </c>
      <c r="E10" s="12">
        <v>10353</v>
      </c>
      <c r="F10" s="12">
        <v>2710</v>
      </c>
      <c r="G10" s="12">
        <v>7985</v>
      </c>
      <c r="H10" s="12">
        <v>321146</v>
      </c>
      <c r="I10" s="12">
        <v>366394</v>
      </c>
      <c r="J10" s="10"/>
      <c r="K10" s="3"/>
      <c r="L10" s="3"/>
      <c r="M10" s="3"/>
      <c r="N10" s="3"/>
      <c r="O10" s="3"/>
    </row>
    <row r="11" spans="1:16" ht="15.6" customHeight="1" x14ac:dyDescent="0.25">
      <c r="A11" s="11"/>
      <c r="B11" s="13" t="s">
        <v>0</v>
      </c>
      <c r="C11" s="14">
        <v>3189166</v>
      </c>
      <c r="D11" s="14">
        <v>3646941</v>
      </c>
      <c r="E11" s="14">
        <v>2188874</v>
      </c>
      <c r="F11" s="14">
        <v>295236</v>
      </c>
      <c r="G11" s="14">
        <v>1062683</v>
      </c>
      <c r="H11" s="14">
        <v>360674</v>
      </c>
      <c r="I11" s="14">
        <v>10743574</v>
      </c>
      <c r="J11" s="10"/>
      <c r="K11" s="3"/>
      <c r="L11" s="3"/>
      <c r="M11" s="3"/>
      <c r="N11" s="3"/>
      <c r="O11" s="3"/>
    </row>
    <row r="12" spans="1:16" ht="15.6" customHeight="1" x14ac:dyDescent="0.25">
      <c r="A12" s="3"/>
      <c r="B12" s="21" t="s">
        <v>10</v>
      </c>
      <c r="C12" s="7"/>
      <c r="D12" s="7"/>
      <c r="E12" s="7"/>
      <c r="F12" s="7"/>
      <c r="G12" s="7"/>
      <c r="H12" s="7"/>
      <c r="I12" s="7"/>
      <c r="J12" s="3"/>
      <c r="K12" s="3"/>
      <c r="L12" s="3"/>
      <c r="M12" s="3"/>
      <c r="N12" s="3"/>
      <c r="O12" s="3"/>
    </row>
    <row r="13" spans="1:16" ht="15.6" customHeight="1" x14ac:dyDescent="0.25">
      <c r="A13" s="3"/>
      <c r="B13" s="22" t="s">
        <v>11</v>
      </c>
      <c r="C13" s="15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6" ht="15.6" customHeight="1" x14ac:dyDescent="0.25">
      <c r="A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7" spans="2:20" x14ac:dyDescent="0.25">
      <c r="P17" t="s">
        <v>23</v>
      </c>
    </row>
    <row r="18" spans="2:20" x14ac:dyDescent="0.25">
      <c r="C18" t="s">
        <v>13</v>
      </c>
      <c r="E18" t="s">
        <v>13</v>
      </c>
      <c r="G18" t="s">
        <v>16</v>
      </c>
    </row>
    <row r="19" spans="2:20" x14ac:dyDescent="0.25">
      <c r="C19" t="s">
        <v>14</v>
      </c>
      <c r="E19" t="s">
        <v>14</v>
      </c>
      <c r="G19" t="s">
        <v>17</v>
      </c>
      <c r="I19" t="s">
        <v>18</v>
      </c>
      <c r="K19" t="s">
        <v>19</v>
      </c>
      <c r="M19" t="s">
        <v>20</v>
      </c>
      <c r="N19" t="s">
        <v>20</v>
      </c>
    </row>
    <row r="20" spans="2:20" x14ac:dyDescent="0.25">
      <c r="C20" t="s">
        <v>15</v>
      </c>
      <c r="E20" t="s">
        <v>15</v>
      </c>
      <c r="M20" t="s">
        <v>21</v>
      </c>
      <c r="N20" t="s">
        <v>22</v>
      </c>
      <c r="P20" t="s">
        <v>24</v>
      </c>
      <c r="Q20" t="s">
        <v>25</v>
      </c>
      <c r="R20" t="s">
        <v>26</v>
      </c>
      <c r="T20" t="s">
        <v>27</v>
      </c>
    </row>
    <row r="22" spans="2:20" x14ac:dyDescent="0.25">
      <c r="B22" t="s">
        <v>12</v>
      </c>
      <c r="C22">
        <v>10743574</v>
      </c>
      <c r="E22">
        <v>10743574</v>
      </c>
      <c r="G22" s="26">
        <f>SUM(G24:G29)</f>
        <v>10078100</v>
      </c>
      <c r="I22">
        <f>C22-G22</f>
        <v>665474</v>
      </c>
      <c r="K22">
        <f>E22-G22</f>
        <v>665474</v>
      </c>
      <c r="M22">
        <f>I22-K22</f>
        <v>0</v>
      </c>
      <c r="N22">
        <f>I22+K22</f>
        <v>1330948</v>
      </c>
      <c r="P22">
        <f>((I22/5))/((C22+E22)/2)*1000</f>
        <v>12.388316960445378</v>
      </c>
      <c r="Q22">
        <f>((K22/5))/((C22+E22)/2)*1000</f>
        <v>12.388316960445378</v>
      </c>
      <c r="R22">
        <f>P22-Q22</f>
        <v>0</v>
      </c>
      <c r="T22">
        <f>M22/N22</f>
        <v>0</v>
      </c>
    </row>
    <row r="24" spans="2:20" x14ac:dyDescent="0.25">
      <c r="B24" s="23" t="s">
        <v>4</v>
      </c>
      <c r="C24" s="25">
        <v>3119653</v>
      </c>
      <c r="E24" s="25">
        <v>3189166</v>
      </c>
      <c r="G24" s="26">
        <v>2983683</v>
      </c>
      <c r="I24">
        <f t="shared" ref="I24:I30" si="0">C24-G24</f>
        <v>135970</v>
      </c>
      <c r="K24">
        <f t="shared" ref="K24:K30" si="1">E24-G24</f>
        <v>205483</v>
      </c>
      <c r="M24">
        <f t="shared" ref="M24:M30" si="2">I24-K24</f>
        <v>-69513</v>
      </c>
      <c r="N24">
        <f t="shared" ref="N24:N30" si="3">I24+K24</f>
        <v>341453</v>
      </c>
      <c r="P24">
        <f t="shared" ref="P24:P30" si="4">((I24/5))/((C24+E24)/2)*1000</f>
        <v>8.6209479143402277</v>
      </c>
      <c r="Q24">
        <f t="shared" ref="Q24:Q30" si="5">((K24/5))/((C24+E24)/2)*1000</f>
        <v>13.028302127545583</v>
      </c>
      <c r="R24">
        <f t="shared" ref="R24:R30" si="6">P24-Q24</f>
        <v>-4.4073542132053554</v>
      </c>
      <c r="T24">
        <f t="shared" ref="T24:T30" si="7">M24/N24</f>
        <v>-0.20357999490413028</v>
      </c>
    </row>
    <row r="25" spans="2:20" x14ac:dyDescent="0.25">
      <c r="B25" s="23" t="s">
        <v>5</v>
      </c>
      <c r="C25" s="25">
        <v>3767436</v>
      </c>
      <c r="E25" s="25">
        <v>3646941</v>
      </c>
      <c r="G25" s="26">
        <v>3535752</v>
      </c>
      <c r="I25">
        <f t="shared" si="0"/>
        <v>231684</v>
      </c>
      <c r="K25">
        <f t="shared" si="1"/>
        <v>111189</v>
      </c>
      <c r="M25">
        <f t="shared" si="2"/>
        <v>120495</v>
      </c>
      <c r="N25">
        <f t="shared" si="3"/>
        <v>342873</v>
      </c>
      <c r="P25">
        <f t="shared" si="4"/>
        <v>12.499175588184956</v>
      </c>
      <c r="Q25">
        <f t="shared" si="5"/>
        <v>5.9985619830229835</v>
      </c>
      <c r="R25">
        <f t="shared" si="6"/>
        <v>6.5006136051619725</v>
      </c>
      <c r="T25">
        <f t="shared" si="7"/>
        <v>0.35142749647828786</v>
      </c>
    </row>
    <row r="26" spans="2:20" x14ac:dyDescent="0.25">
      <c r="B26" s="23" t="s">
        <v>6</v>
      </c>
      <c r="C26" s="25">
        <v>2198821</v>
      </c>
      <c r="E26" s="25">
        <v>2188874</v>
      </c>
      <c r="G26" s="26">
        <v>2043735</v>
      </c>
      <c r="I26">
        <f t="shared" si="0"/>
        <v>155086</v>
      </c>
      <c r="K26">
        <f t="shared" si="1"/>
        <v>145139</v>
      </c>
      <c r="M26">
        <f t="shared" si="2"/>
        <v>9947</v>
      </c>
      <c r="N26">
        <f t="shared" si="3"/>
        <v>300225</v>
      </c>
      <c r="P26">
        <f t="shared" si="4"/>
        <v>14.138266219507052</v>
      </c>
      <c r="Q26">
        <f t="shared" si="5"/>
        <v>13.231457519266948</v>
      </c>
      <c r="R26">
        <f t="shared" si="6"/>
        <v>0.90680870024010396</v>
      </c>
      <c r="T26">
        <f t="shared" si="7"/>
        <v>3.313181780331418E-2</v>
      </c>
    </row>
    <row r="27" spans="2:20" x14ac:dyDescent="0.25">
      <c r="B27" s="23" t="s">
        <v>7</v>
      </c>
      <c r="C27" s="25">
        <v>275273</v>
      </c>
      <c r="E27" s="25">
        <v>295236</v>
      </c>
      <c r="G27" s="26">
        <v>256893</v>
      </c>
      <c r="I27">
        <f t="shared" si="0"/>
        <v>18380</v>
      </c>
      <c r="K27">
        <f t="shared" si="1"/>
        <v>38343</v>
      </c>
      <c r="M27">
        <f t="shared" si="2"/>
        <v>-19963</v>
      </c>
      <c r="N27">
        <f t="shared" si="3"/>
        <v>56723</v>
      </c>
      <c r="P27">
        <f t="shared" si="4"/>
        <v>12.886737983099302</v>
      </c>
      <c r="Q27">
        <f t="shared" si="5"/>
        <v>26.883362050379574</v>
      </c>
      <c r="R27">
        <f t="shared" si="6"/>
        <v>-13.996624067280273</v>
      </c>
      <c r="T27">
        <f t="shared" si="7"/>
        <v>-0.35193836715265414</v>
      </c>
    </row>
    <row r="28" spans="2:20" x14ac:dyDescent="0.25">
      <c r="B28" s="23" t="s">
        <v>8</v>
      </c>
      <c r="C28" s="25">
        <v>1015997</v>
      </c>
      <c r="E28" s="25">
        <v>1062683</v>
      </c>
      <c r="G28" s="26">
        <v>936891</v>
      </c>
      <c r="I28">
        <f t="shared" si="0"/>
        <v>79106</v>
      </c>
      <c r="K28">
        <f t="shared" si="1"/>
        <v>125792</v>
      </c>
      <c r="M28">
        <f t="shared" si="2"/>
        <v>-46686</v>
      </c>
      <c r="N28">
        <f t="shared" si="3"/>
        <v>204898</v>
      </c>
      <c r="P28">
        <f t="shared" si="4"/>
        <v>15.222352646872054</v>
      </c>
      <c r="Q28">
        <f t="shared" si="5"/>
        <v>24.206130813785673</v>
      </c>
      <c r="R28">
        <f t="shared" si="6"/>
        <v>-8.9837781669136199</v>
      </c>
      <c r="T28">
        <f t="shared" si="7"/>
        <v>-0.22784995461156282</v>
      </c>
    </row>
    <row r="29" spans="2:20" x14ac:dyDescent="0.25">
      <c r="B29" s="23" t="s">
        <v>9</v>
      </c>
      <c r="C29" s="25">
        <v>366394</v>
      </c>
      <c r="E29" s="25">
        <v>360674</v>
      </c>
      <c r="G29" s="26">
        <v>321146</v>
      </c>
      <c r="I29">
        <f t="shared" si="0"/>
        <v>45248</v>
      </c>
      <c r="K29">
        <f t="shared" si="1"/>
        <v>39528</v>
      </c>
      <c r="M29">
        <f t="shared" si="2"/>
        <v>5720</v>
      </c>
      <c r="N29">
        <f t="shared" si="3"/>
        <v>84776</v>
      </c>
      <c r="P29">
        <f t="shared" si="4"/>
        <v>24.893407494209619</v>
      </c>
      <c r="Q29">
        <f t="shared" si="5"/>
        <v>21.746521645843305</v>
      </c>
      <c r="R29">
        <f t="shared" si="6"/>
        <v>3.1468858483663134</v>
      </c>
      <c r="T29">
        <f t="shared" si="7"/>
        <v>6.7471926016797204E-2</v>
      </c>
    </row>
    <row r="30" spans="2:20" x14ac:dyDescent="0.25">
      <c r="B30" s="24"/>
      <c r="C30" s="25"/>
      <c r="E30" s="25"/>
      <c r="G30" s="26"/>
    </row>
  </sheetData>
  <mergeCells count="3">
    <mergeCell ref="B3:B4"/>
    <mergeCell ref="C3:I3"/>
    <mergeCell ref="B2:I2"/>
  </mergeCells>
  <hyperlinks>
    <hyperlink ref="B13" r:id="rId1"/>
  </hyperlink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EC01CTMB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Candia</cp:lastModifiedBy>
  <dcterms:created xsi:type="dcterms:W3CDTF">2026-01-06T21:49:08Z</dcterms:created>
  <dcterms:modified xsi:type="dcterms:W3CDTF">2026-01-07T00:44:45Z</dcterms:modified>
</cp:coreProperties>
</file>